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活動・補助金・会計関係書】\【報告書類データ】\R08年度報告書\ＳＣ２１会計関係提出書類\"/>
    </mc:Choice>
  </mc:AlternateContent>
  <xr:revisionPtr revIDLastSave="0" documentId="13_ncr:1_{754AAB40-3C36-4772-9803-DF17B05347DC}" xr6:coauthVersionLast="47" xr6:coauthVersionMax="47" xr10:uidLastSave="{00000000-0000-0000-0000-000000000000}"/>
  <bookViews>
    <workbookView xWindow="-108" yWindow="-108" windowWidth="23256" windowHeight="12456" tabRatio="773" xr2:uid="{00000000-000D-0000-FFFF-FFFF00000000}"/>
  </bookViews>
  <sheets>
    <sheet name="決算書（基金あり）" sheetId="1" r:id="rId1"/>
    <sheet name="決算書（基金あり・戻入なし）【記入見本】" sheetId="4" r:id="rId2"/>
    <sheet name="決算書（基金あり・戻入あり）【記入見本】" sheetId="5" r:id="rId3"/>
  </sheets>
  <definedNames>
    <definedName name="_xlnm.Print_Area" localSheetId="0">'決算書（基金あり）'!$A$1:$F$41</definedName>
    <definedName name="_xlnm.Print_Area" localSheetId="2">'決算書（基金あり・戻入あり）【記入見本】'!$A$1:$F$41</definedName>
    <definedName name="_xlnm.Print_Area" localSheetId="1">'決算書（基金あり・戻入なし）【記入見本】'!$A$1:$F$41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4" l="1"/>
  <c r="E41" i="1"/>
  <c r="E40" i="1"/>
  <c r="A2" i="4"/>
  <c r="D41" i="5" l="1"/>
  <c r="D40" i="5"/>
  <c r="A41" i="5"/>
  <c r="A40" i="5"/>
  <c r="D41" i="4"/>
  <c r="D40" i="4"/>
  <c r="A41" i="4"/>
  <c r="A40" i="4"/>
  <c r="D37" i="5"/>
  <c r="A37" i="5"/>
  <c r="D37" i="4"/>
  <c r="A37" i="4"/>
  <c r="A2" i="5"/>
  <c r="C36" i="5" l="1"/>
  <c r="E40" i="5" s="1"/>
  <c r="B36" i="5"/>
  <c r="C17" i="5"/>
  <c r="B17" i="5"/>
  <c r="C36" i="4"/>
  <c r="B36" i="4"/>
  <c r="C17" i="4"/>
  <c r="B17" i="4"/>
  <c r="C36" i="1"/>
  <c r="C37" i="5" l="1"/>
  <c r="E41" i="5" s="1"/>
  <c r="B37" i="4"/>
  <c r="B38" i="4" s="1"/>
  <c r="B37" i="5"/>
  <c r="B38" i="5" s="1"/>
  <c r="C37" i="4"/>
  <c r="E41" i="4" s="1"/>
  <c r="B36" i="1"/>
  <c r="C17" i="1"/>
  <c r="B17" i="1"/>
  <c r="C38" i="5" l="1"/>
  <c r="B37" i="1"/>
  <c r="B38" i="1" s="1"/>
  <c r="C38" i="4"/>
  <c r="C37" i="1"/>
  <c r="C38" i="1" l="1"/>
</calcChain>
</file>

<file path=xl/sharedStrings.xml><?xml version="1.0" encoding="utf-8"?>
<sst xmlns="http://schemas.openxmlformats.org/spreadsheetml/2006/main" count="177" uniqueCount="57">
  <si>
    <t>１　収入の部</t>
    <rPh sb="2" eb="4">
      <t>シュウニュウ</t>
    </rPh>
    <rPh sb="5" eb="6">
      <t>ブ</t>
    </rPh>
    <phoneticPr fontId="2"/>
  </si>
  <si>
    <t>（単位：円）</t>
    <rPh sb="1" eb="3">
      <t>タンイ</t>
    </rPh>
    <rPh sb="4" eb="5">
      <t>エン</t>
    </rPh>
    <phoneticPr fontId="2"/>
  </si>
  <si>
    <t>科目</t>
    <rPh sb="0" eb="2">
      <t>カモク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</si>
  <si>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</si>
  <si>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</si>
  <si>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摘要</t>
    <rPh sb="0" eb="2">
      <t>テキヨウ</t>
    </rPh>
    <phoneticPr fontId="2"/>
  </si>
  <si>
    <t>助成金（県基金）</t>
    <rPh sb="0" eb="3">
      <t>ジョセイキン</t>
    </rPh>
    <rPh sb="4" eb="5">
      <t>ケン</t>
    </rPh>
    <rPh sb="5" eb="7">
      <t>キキン</t>
    </rPh>
    <phoneticPr fontId="2"/>
  </si>
  <si>
    <t>市への基金請求額</t>
    <rPh sb="0" eb="1">
      <t>シ</t>
    </rPh>
    <rPh sb="3" eb="5">
      <t>キキン</t>
    </rPh>
    <rPh sb="5" eb="7">
      <t>セイキュウ</t>
    </rPh>
    <rPh sb="7" eb="8">
      <t>ガク</t>
    </rPh>
    <phoneticPr fontId="2"/>
  </si>
  <si>
    <t>会費</t>
    <rPh sb="0" eb="2">
      <t>カイヒ</t>
    </rPh>
    <phoneticPr fontId="2"/>
  </si>
  <si>
    <t>会員からの年会費・入会金等</t>
    <rPh sb="0" eb="2">
      <t>カイイン</t>
    </rPh>
    <rPh sb="5" eb="8">
      <t>ネンカイヒ</t>
    </rPh>
    <rPh sb="9" eb="12">
      <t>ニュウカイキン</t>
    </rPh>
    <rPh sb="12" eb="13">
      <t>トウ</t>
    </rPh>
    <phoneticPr fontId="2"/>
  </si>
  <si>
    <t>市委託料</t>
    <rPh sb="0" eb="1">
      <t>シ</t>
    </rPh>
    <rPh sb="1" eb="4">
      <t>イタクリョウ</t>
    </rPh>
    <phoneticPr fontId="2"/>
  </si>
  <si>
    <t>市からのプール開放事業委託収入</t>
    <rPh sb="0" eb="1">
      <t>シ</t>
    </rPh>
    <rPh sb="7" eb="9">
      <t>カイホウ</t>
    </rPh>
    <rPh sb="9" eb="11">
      <t>ジギョウ</t>
    </rPh>
    <rPh sb="11" eb="13">
      <t>イタク</t>
    </rPh>
    <rPh sb="13" eb="15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</si>
  <si>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</si>
  <si>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各団体より</t>
    <rPh sb="0" eb="1">
      <t>カク</t>
    </rPh>
    <rPh sb="1" eb="3">
      <t>ダンタイ</t>
    </rPh>
    <phoneticPr fontId="2"/>
  </si>
  <si>
    <t>雑収入</t>
    <rPh sb="0" eb="3">
      <t>ザッシュウニュウ</t>
    </rPh>
    <phoneticPr fontId="2"/>
  </si>
  <si>
    <t>銀行利息等</t>
    <rPh sb="0" eb="2">
      <t>ギンコウ</t>
    </rPh>
    <rPh sb="2" eb="5">
      <t>リソクトウ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</si>
  <si>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</si>
  <si>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</si>
  <si>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謝金</t>
    <rPh sb="0" eb="2">
      <t>シャキン</t>
    </rPh>
    <phoneticPr fontId="2"/>
  </si>
  <si>
    <t>指導者への謝金等</t>
    <rPh sb="0" eb="3">
      <t>シドウシャ</t>
    </rPh>
    <rPh sb="5" eb="7">
      <t>シャキン</t>
    </rPh>
    <rPh sb="7" eb="8">
      <t>トウ</t>
    </rPh>
    <phoneticPr fontId="2"/>
  </si>
  <si>
    <t>備品購入費</t>
    <rPh sb="0" eb="2">
      <t>ビヒン</t>
    </rPh>
    <rPh sb="2" eb="5">
      <t>コウニュウヒ</t>
    </rPh>
    <phoneticPr fontId="2"/>
  </si>
  <si>
    <t>事務機器・クラブハウス備品等</t>
    <rPh sb="0" eb="2">
      <t>ジム</t>
    </rPh>
    <rPh sb="2" eb="4">
      <t>キキ</t>
    </rPh>
    <rPh sb="11" eb="13">
      <t>ビヒン</t>
    </rPh>
    <rPh sb="13" eb="14">
      <t>トウ</t>
    </rPh>
    <phoneticPr fontId="2"/>
  </si>
  <si>
    <t>消耗品費</t>
    <rPh sb="0" eb="3">
      <t>ショウモウヒン</t>
    </rPh>
    <rPh sb="3" eb="4">
      <t>ヒ</t>
    </rPh>
    <phoneticPr fontId="2"/>
  </si>
  <si>
    <t>事務用消耗品等</t>
    <rPh sb="0" eb="3">
      <t>ジムヨウ</t>
    </rPh>
    <rPh sb="3" eb="5">
      <t>ショウモウ</t>
    </rPh>
    <rPh sb="5" eb="6">
      <t>ヒン</t>
    </rPh>
    <rPh sb="6" eb="7">
      <t>トウ</t>
    </rPh>
    <phoneticPr fontId="2"/>
  </si>
  <si>
    <t>印刷費</t>
    <rPh sb="0" eb="3">
      <t>インサツヒ</t>
    </rPh>
    <phoneticPr fontId="2"/>
  </si>
  <si>
    <t>広報紙・チラシ・申込書等</t>
    <rPh sb="0" eb="3">
      <t>コウホウシ</t>
    </rPh>
    <rPh sb="8" eb="11">
      <t>モウシコミショ</t>
    </rPh>
    <rPh sb="11" eb="12">
      <t>ナド</t>
    </rPh>
    <phoneticPr fontId="2"/>
  </si>
  <si>
    <t>会議費</t>
    <rPh sb="0" eb="3">
      <t>カイギヒ</t>
    </rPh>
    <phoneticPr fontId="2"/>
  </si>
  <si>
    <t>各会議費用等</t>
    <rPh sb="0" eb="1">
      <t>カク</t>
    </rPh>
    <rPh sb="1" eb="3">
      <t>カイギ</t>
    </rPh>
    <rPh sb="3" eb="6">
      <t>ヒヨウトウ</t>
    </rPh>
    <phoneticPr fontId="2"/>
  </si>
  <si>
    <t>通信費</t>
    <rPh sb="0" eb="3">
      <t>ツウシンヒ</t>
    </rPh>
    <phoneticPr fontId="2"/>
  </si>
  <si>
    <t>郵送料・電話料等</t>
    <rPh sb="0" eb="3">
      <t>ユウソウリョウ</t>
    </rPh>
    <rPh sb="4" eb="6">
      <t>デンワ</t>
    </rPh>
    <rPh sb="6" eb="7">
      <t>リョウ</t>
    </rPh>
    <rPh sb="7" eb="8">
      <t>トウ</t>
    </rPh>
    <phoneticPr fontId="2"/>
  </si>
  <si>
    <t>運営事業費</t>
    <rPh sb="0" eb="2">
      <t>ウンエイ</t>
    </rPh>
    <rPh sb="2" eb="5">
      <t>ジギョウヒ</t>
    </rPh>
    <phoneticPr fontId="2"/>
  </si>
  <si>
    <t>事務局・各クラブ運営費等</t>
    <rPh sb="0" eb="3">
      <t>ジムキョク</t>
    </rPh>
    <rPh sb="4" eb="5">
      <t>カク</t>
    </rPh>
    <rPh sb="8" eb="11">
      <t>ウンエイヒ</t>
    </rPh>
    <rPh sb="11" eb="12">
      <t>トウ</t>
    </rPh>
    <phoneticPr fontId="2"/>
  </si>
  <si>
    <t>プール開放事業費</t>
    <rPh sb="3" eb="5">
      <t>カイホウ</t>
    </rPh>
    <rPh sb="5" eb="7">
      <t>ジギョウ</t>
    </rPh>
    <rPh sb="7" eb="8">
      <t>ヒ</t>
    </rPh>
    <phoneticPr fontId="2"/>
  </si>
  <si>
    <t>プール開放事業費</t>
    <rPh sb="3" eb="5">
      <t>カイホウ</t>
    </rPh>
    <rPh sb="5" eb="7">
      <t>ジギョウ</t>
    </rPh>
    <phoneticPr fontId="2"/>
  </si>
  <si>
    <t>運動会事業費</t>
    <rPh sb="0" eb="3">
      <t>ウンドウカイ</t>
    </rPh>
    <rPh sb="3" eb="6">
      <t>ジギョウヒ</t>
    </rPh>
    <phoneticPr fontId="2"/>
  </si>
  <si>
    <t>傷害保険費</t>
    <rPh sb="0" eb="2">
      <t>ショウガイ</t>
    </rPh>
    <rPh sb="2" eb="4">
      <t>ホケン</t>
    </rPh>
    <rPh sb="4" eb="5">
      <t>ヒ</t>
    </rPh>
    <phoneticPr fontId="2"/>
  </si>
  <si>
    <t>スポーツ安全保険・イベント保険等</t>
    <rPh sb="4" eb="6">
      <t>アンゼン</t>
    </rPh>
    <rPh sb="6" eb="8">
      <t>ホケン</t>
    </rPh>
    <rPh sb="13" eb="15">
      <t>ホケン</t>
    </rPh>
    <rPh sb="15" eb="16">
      <t>トウ</t>
    </rPh>
    <phoneticPr fontId="2"/>
  </si>
  <si>
    <t>雑支出</t>
    <rPh sb="0" eb="1">
      <t>ザツ</t>
    </rPh>
    <rPh sb="1" eb="3">
      <t>シシュツ</t>
    </rPh>
    <phoneticPr fontId="2"/>
  </si>
  <si>
    <t>基金戻入</t>
    <rPh sb="0" eb="2">
      <t>キキン</t>
    </rPh>
    <rPh sb="2" eb="4">
      <t>レイニュウ</t>
    </rPh>
    <phoneticPr fontId="2"/>
  </si>
  <si>
    <t>市の基金口座への戻入</t>
    <rPh sb="0" eb="1">
      <t>シ</t>
    </rPh>
    <rPh sb="2" eb="4">
      <t>キキン</t>
    </rPh>
    <rPh sb="4" eb="6">
      <t>コウザ</t>
    </rPh>
    <rPh sb="8" eb="10">
      <t>レイニュウ</t>
    </rPh>
    <phoneticPr fontId="2"/>
  </si>
  <si>
    <t>円</t>
    <rPh sb="0" eb="1">
      <t>エン</t>
    </rPh>
    <phoneticPr fontId="2"/>
  </si>
  <si>
    <t>市からの備品購入に関する補助金</t>
    <rPh sb="0" eb="1">
      <t>シ</t>
    </rPh>
    <rPh sb="4" eb="6">
      <t>ビヒン</t>
    </rPh>
    <rPh sb="6" eb="8">
      <t>コウニュウ</t>
    </rPh>
    <rPh sb="9" eb="10">
      <t>カン</t>
    </rPh>
    <rPh sb="12" eb="15">
      <t>ホジョキン</t>
    </rPh>
    <phoneticPr fontId="2"/>
  </si>
  <si>
    <t>手数料</t>
    <rPh sb="0" eb="3">
      <t>テスウリョウ</t>
    </rPh>
    <phoneticPr fontId="2"/>
  </si>
  <si>
    <t>スポーツクラブ２１○○</t>
    <phoneticPr fontId="2"/>
  </si>
  <si>
    <t>SC21補助金（事業補助）</t>
    <phoneticPr fontId="2"/>
  </si>
  <si>
    <t>SC21補助金（備品補助）</t>
    <rPh sb="8" eb="10">
      <t>ビヒン</t>
    </rPh>
    <phoneticPr fontId="2"/>
  </si>
  <si>
    <t>スポーツクラブ２１</t>
    <phoneticPr fontId="2"/>
  </si>
  <si>
    <t>市からのスポーツの日関連事業実施に関する補助金</t>
    <rPh sb="0" eb="1">
      <t>シ</t>
    </rPh>
    <rPh sb="9" eb="10">
      <t>ヒ</t>
    </rPh>
    <rPh sb="10" eb="14">
      <t>カンレンジギョウ</t>
    </rPh>
    <rPh sb="14" eb="16">
      <t>ジッシ</t>
    </rPh>
    <rPh sb="17" eb="18">
      <t>カン</t>
    </rPh>
    <rPh sb="20" eb="23">
      <t>ホジョキン</t>
    </rPh>
    <phoneticPr fontId="2"/>
  </si>
  <si>
    <t>市からのスポーツの日関連事業実施に関する補助金</t>
    <rPh sb="0" eb="1">
      <t>シ</t>
    </rPh>
    <rPh sb="9" eb="10">
      <t>ヒ</t>
    </rPh>
    <rPh sb="10" eb="12">
      <t>カンレン</t>
    </rPh>
    <rPh sb="12" eb="14">
      <t>ジギョウ</t>
    </rPh>
    <rPh sb="14" eb="16">
      <t>ジッシ</t>
    </rPh>
    <rPh sb="17" eb="18">
      <t>カン</t>
    </rPh>
    <rPh sb="20" eb="23">
      <t>ホジョキン</t>
    </rPh>
    <phoneticPr fontId="2"/>
  </si>
  <si>
    <t>雑支出</t>
    <rPh sb="0" eb="1">
      <t>ザツ</t>
    </rPh>
    <rPh sb="1" eb="3">
      <t>シシュツ</t>
    </rPh>
    <phoneticPr fontId="2"/>
  </si>
  <si>
    <t>令和７年度収支決算書</t>
    <rPh sb="0" eb="2">
      <t>レイワ</t>
    </rPh>
    <rPh sb="3" eb="5">
      <t>ネンド</t>
    </rPh>
    <rPh sb="4" eb="5">
      <t>ガンネン</t>
    </rPh>
    <rPh sb="5" eb="7">
      <t>シュウシ</t>
    </rPh>
    <rPh sb="7" eb="9">
      <t>ケッサン</t>
    </rPh>
    <rPh sb="9" eb="10">
      <t>ショ</t>
    </rPh>
    <phoneticPr fontId="2"/>
  </si>
  <si>
    <t>８年度会計への繰越</t>
    <rPh sb="1" eb="3">
      <t>ネンド</t>
    </rPh>
    <rPh sb="3" eb="5">
      <t>カイケイ</t>
    </rPh>
    <rPh sb="7" eb="9">
      <t>クリコシ</t>
    </rPh>
    <phoneticPr fontId="2"/>
  </si>
  <si>
    <t>会費等の７年度積立額</t>
    <rPh sb="0" eb="3">
      <t>カイヒトウ</t>
    </rPh>
    <rPh sb="5" eb="7">
      <t>ネンド</t>
    </rPh>
    <rPh sb="7" eb="9">
      <t>ツミタテ</t>
    </rPh>
    <rPh sb="9" eb="10">
      <t>ガク</t>
    </rPh>
    <phoneticPr fontId="2"/>
  </si>
  <si>
    <t>６年度からの繰越（基金）</t>
    <rPh sb="1" eb="3">
      <t>ネンド</t>
    </rPh>
    <rPh sb="6" eb="8">
      <t>クリコシ</t>
    </rPh>
    <rPh sb="9" eb="11">
      <t>キキン</t>
    </rPh>
    <phoneticPr fontId="2"/>
  </si>
  <si>
    <t>６年度からの繰越（会費等）</t>
    <rPh sb="1" eb="3">
      <t>ネンド</t>
    </rPh>
    <rPh sb="6" eb="8">
      <t>クリコシ</t>
    </rPh>
    <rPh sb="9" eb="11">
      <t>カイヒ</t>
    </rPh>
    <rPh sb="11" eb="12">
      <t>トウ</t>
    </rPh>
    <phoneticPr fontId="2"/>
  </si>
  <si>
    <t>８年度への繰越（基金）</t>
    <rPh sb="5" eb="7">
      <t>クリコシ</t>
    </rPh>
    <rPh sb="8" eb="10">
      <t>キキン</t>
    </rPh>
    <phoneticPr fontId="2"/>
  </si>
  <si>
    <t>８年度への繰越（会費等）</t>
    <rPh sb="5" eb="7">
      <t>クリコシ</t>
    </rPh>
    <rPh sb="8" eb="11">
      <t>カイヒトウ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</si>
</sst>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11"/>
      <name val="IPAexゴシック"/>
      <family val="3"/>
      <charset val="128"/>
    </font>
    <font>
      <sz val="6"/>
      <name val="ＭＳ Ｐゴシック"/>
      <family val="3"/>
      <charset val="128"/>
    </font>
    <font>
      <sz val="14"/>
      <name val="IPAexゴシック"/>
      <family val="3"/>
      <charset val="128"/>
    </font>
    <font>
      <sz val="26"/>
      <name val="IPAexゴシック"/>
      <family val="3"/>
      <charset val="128"/>
    </font>
    <font>
      <sz val="12"/>
      <name val="IPAex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0" borderId="0" xfId="0" applyFont="1" applyBorder="1">
      <alignment vertical="center"/>
    </xf>
    <xf numFmtId="0" fontId="3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distributed" vertical="center" indent="2" shrinkToFit="1"/>
    </xf>
    <xf numFmtId="0" fontId="5" fillId="4" borderId="1" xfId="0" applyFont="1" applyFill="1" applyBorder="1" applyAlignment="1">
      <alignment horizontal="distributed" vertical="center" shrinkToFit="1"/>
    </xf>
    <xf numFmtId="0" fontId="5" fillId="2" borderId="1" xfId="0" applyFont="1" applyFill="1" applyBorder="1" applyAlignment="1">
      <alignment vertical="center" shrinkToFit="1"/>
    </xf>
    <xf numFmtId="176" fontId="6" fillId="3" borderId="1" xfId="0" applyNumberFormat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176" fontId="6" fillId="3" borderId="5" xfId="0" applyNumberFormat="1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0" fontId="5" fillId="3" borderId="7" xfId="0" applyFont="1" applyFill="1" applyBorder="1" applyAlignment="1" applyProtection="1">
      <alignment vertical="center" shrinkToFit="1"/>
      <protection locked="0"/>
    </xf>
    <xf numFmtId="176" fontId="6" fillId="3" borderId="7" xfId="0" applyNumberFormat="1" applyFont="1" applyFill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>
      <alignment vertical="center" shrinkToFit="1"/>
    </xf>
    <xf numFmtId="176" fontId="6" fillId="2" borderId="5" xfId="0" applyNumberFormat="1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176" fontId="8" fillId="3" borderId="8" xfId="0" applyNumberFormat="1" applyFont="1" applyFill="1" applyBorder="1" applyAlignment="1" applyProtection="1">
      <alignment vertical="center" shrinkToFit="1"/>
    </xf>
    <xf numFmtId="176" fontId="8" fillId="3" borderId="1" xfId="0" applyNumberFormat="1" applyFont="1" applyFill="1" applyBorder="1" applyAlignment="1" applyProtection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9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distributed" vertical="center" indent="5" shrinkToFit="1"/>
    </xf>
    <xf numFmtId="0" fontId="5" fillId="4" borderId="3" xfId="0" applyFont="1" applyFill="1" applyBorder="1" applyAlignment="1">
      <alignment horizontal="distributed" vertical="center" indent="5" shrinkToFit="1"/>
    </xf>
    <xf numFmtId="0" fontId="5" fillId="4" borderId="4" xfId="0" applyFont="1" applyFill="1" applyBorder="1" applyAlignment="1">
      <alignment horizontal="distributed" vertical="center" indent="5" shrinkToFit="1"/>
    </xf>
    <xf numFmtId="0" fontId="5" fillId="2" borderId="1" xfId="0" applyFont="1" applyFill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>
      <alignment vertical="center" shrinkToFit="1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8" fillId="3" borderId="4" xfId="0" applyFont="1" applyFill="1" applyBorder="1" applyAlignment="1" applyProtection="1">
      <alignment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85" zoomScaleNormal="85" zoomScaleSheetLayoutView="70" workbookViewId="0"/>
  </sheetViews>
  <sheetFormatPr defaultColWidth="9" defaultRowHeight="13.2"/>
  <cols>
    <col min="1" max="1" width="26.21875" style="2" customWidth="1"/>
    <col min="2" max="3" width="11" style="2" customWidth="1"/>
    <col min="4" max="4" width="26.21875" style="2" customWidth="1"/>
    <col min="5" max="5" width="11" style="2" customWidth="1"/>
    <col min="6" max="6" width="3.77734375" style="2" bestFit="1" customWidth="1"/>
    <col min="7" max="16384" width="9" style="2"/>
  </cols>
  <sheetData>
    <row r="1" spans="1:6" ht="26.25" customHeight="1">
      <c r="A1" s="36"/>
      <c r="B1" s="36"/>
      <c r="C1" s="35"/>
      <c r="D1" s="44" t="s">
        <v>46</v>
      </c>
      <c r="E1" s="44"/>
      <c r="F1" s="44"/>
    </row>
    <row r="2" spans="1:6" ht="34.5" customHeight="1">
      <c r="A2" s="45" t="s">
        <v>50</v>
      </c>
      <c r="B2" s="45"/>
      <c r="C2" s="45"/>
      <c r="D2" s="45"/>
      <c r="E2" s="45"/>
      <c r="F2" s="45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6" t="s">
        <v>3</v>
      </c>
      <c r="C6" s="6" t="s">
        <v>4</v>
      </c>
      <c r="D6" s="46" t="s">
        <v>5</v>
      </c>
      <c r="E6" s="47"/>
      <c r="F6" s="48"/>
    </row>
    <row r="7" spans="1:6" ht="21" customHeight="1">
      <c r="A7" s="7" t="s">
        <v>6</v>
      </c>
      <c r="B7" s="8"/>
      <c r="C7" s="8"/>
      <c r="D7" s="49" t="s">
        <v>7</v>
      </c>
      <c r="E7" s="49"/>
      <c r="F7" s="49"/>
    </row>
    <row r="8" spans="1:6" ht="21" customHeight="1">
      <c r="A8" s="7" t="s">
        <v>8</v>
      </c>
      <c r="B8" s="8"/>
      <c r="C8" s="8"/>
      <c r="D8" s="49" t="s">
        <v>9</v>
      </c>
      <c r="E8" s="49"/>
      <c r="F8" s="49"/>
    </row>
    <row r="9" spans="1:6" ht="21" customHeight="1">
      <c r="A9" s="7" t="s">
        <v>10</v>
      </c>
      <c r="B9" s="8"/>
      <c r="C9" s="8"/>
      <c r="D9" s="49" t="s">
        <v>11</v>
      </c>
      <c r="E9" s="49"/>
      <c r="F9" s="49"/>
    </row>
    <row r="10" spans="1:6" ht="21" customHeight="1">
      <c r="A10" s="24" t="s">
        <v>44</v>
      </c>
      <c r="B10" s="8"/>
      <c r="C10" s="8"/>
      <c r="D10" s="49" t="s">
        <v>48</v>
      </c>
      <c r="E10" s="49"/>
      <c r="F10" s="49"/>
    </row>
    <row r="11" spans="1:6" ht="21" customHeight="1">
      <c r="A11" s="26" t="s">
        <v>45</v>
      </c>
      <c r="B11" s="8"/>
      <c r="C11" s="8"/>
      <c r="D11" s="51" t="s">
        <v>41</v>
      </c>
      <c r="E11" s="52"/>
      <c r="F11" s="53"/>
    </row>
    <row r="12" spans="1:6" ht="21" customHeight="1">
      <c r="A12" s="7" t="s">
        <v>12</v>
      </c>
      <c r="B12" s="8"/>
      <c r="C12" s="8"/>
      <c r="D12" s="49" t="s">
        <v>13</v>
      </c>
      <c r="E12" s="49"/>
      <c r="F12" s="49"/>
    </row>
    <row r="13" spans="1:6" ht="21" customHeight="1">
      <c r="A13" s="7" t="s">
        <v>14</v>
      </c>
      <c r="B13" s="8"/>
      <c r="C13" s="8"/>
      <c r="D13" s="49" t="s">
        <v>15</v>
      </c>
      <c r="E13" s="49"/>
      <c r="F13" s="49"/>
    </row>
    <row r="14" spans="1:6" ht="21" customHeight="1">
      <c r="A14" s="9"/>
      <c r="B14" s="8"/>
      <c r="C14" s="8"/>
      <c r="D14" s="50"/>
      <c r="E14" s="50"/>
      <c r="F14" s="50"/>
    </row>
    <row r="15" spans="1:6" ht="21" customHeight="1">
      <c r="A15" s="9"/>
      <c r="B15" s="8"/>
      <c r="C15" s="8"/>
      <c r="D15" s="50"/>
      <c r="E15" s="50"/>
      <c r="F15" s="50"/>
    </row>
    <row r="16" spans="1:6" ht="21" customHeight="1" thickBot="1">
      <c r="A16" s="10"/>
      <c r="B16" s="11"/>
      <c r="C16" s="11"/>
      <c r="D16" s="43"/>
      <c r="E16" s="43"/>
      <c r="F16" s="43"/>
    </row>
    <row r="17" spans="1:6" ht="21" customHeight="1" thickTop="1">
      <c r="A17" s="12" t="s">
        <v>16</v>
      </c>
      <c r="B17" s="13">
        <f>SUM(B7:B16)</f>
        <v>0</v>
      </c>
      <c r="C17" s="13">
        <f>SUM(C7:C16)</f>
        <v>0</v>
      </c>
      <c r="D17" s="54"/>
      <c r="E17" s="54"/>
      <c r="F17" s="54"/>
    </row>
    <row r="18" spans="1:6" ht="12" customHeight="1">
      <c r="A18" s="1"/>
      <c r="B18" s="1"/>
      <c r="C18" s="1"/>
      <c r="D18" s="1"/>
      <c r="E18" s="1"/>
      <c r="F18" s="1"/>
    </row>
    <row r="19" spans="1:6" ht="21" customHeight="1">
      <c r="A19" s="3" t="s">
        <v>17</v>
      </c>
      <c r="B19" s="1"/>
      <c r="C19" s="1"/>
      <c r="D19" s="1"/>
      <c r="E19" s="1"/>
      <c r="F19" s="1"/>
    </row>
    <row r="20" spans="1:6" ht="13.5" customHeight="1">
      <c r="A20" s="1"/>
      <c r="B20" s="1"/>
      <c r="C20" s="1"/>
      <c r="D20" s="1"/>
      <c r="E20" s="1"/>
      <c r="F20" s="4" t="s">
        <v>1</v>
      </c>
    </row>
    <row r="21" spans="1:6" ht="21" customHeight="1">
      <c r="A21" s="5" t="s">
        <v>2</v>
      </c>
      <c r="B21" s="6" t="s">
        <v>3</v>
      </c>
      <c r="C21" s="6" t="s">
        <v>4</v>
      </c>
      <c r="D21" s="46" t="s">
        <v>5</v>
      </c>
      <c r="E21" s="47"/>
      <c r="F21" s="48"/>
    </row>
    <row r="22" spans="1:6" ht="21" customHeight="1">
      <c r="A22" s="7" t="s">
        <v>18</v>
      </c>
      <c r="B22" s="8"/>
      <c r="C22" s="8"/>
      <c r="D22" s="49" t="s">
        <v>19</v>
      </c>
      <c r="E22" s="49"/>
      <c r="F22" s="49"/>
    </row>
    <row r="23" spans="1:6" ht="21" customHeight="1">
      <c r="A23" s="7" t="s">
        <v>20</v>
      </c>
      <c r="B23" s="8"/>
      <c r="C23" s="8"/>
      <c r="D23" s="49" t="s">
        <v>21</v>
      </c>
      <c r="E23" s="49"/>
      <c r="F23" s="49"/>
    </row>
    <row r="24" spans="1:6" ht="21" customHeight="1">
      <c r="A24" s="7" t="s">
        <v>22</v>
      </c>
      <c r="B24" s="8"/>
      <c r="C24" s="8"/>
      <c r="D24" s="49" t="s">
        <v>23</v>
      </c>
      <c r="E24" s="49"/>
      <c r="F24" s="49"/>
    </row>
    <row r="25" spans="1:6" ht="21" customHeight="1">
      <c r="A25" s="7" t="s">
        <v>24</v>
      </c>
      <c r="B25" s="8"/>
      <c r="C25" s="8"/>
      <c r="D25" s="49" t="s">
        <v>25</v>
      </c>
      <c r="E25" s="49"/>
      <c r="F25" s="49"/>
    </row>
    <row r="26" spans="1:6" ht="21" customHeight="1">
      <c r="A26" s="7" t="s">
        <v>26</v>
      </c>
      <c r="B26" s="8"/>
      <c r="C26" s="8"/>
      <c r="D26" s="49" t="s">
        <v>27</v>
      </c>
      <c r="E26" s="49"/>
      <c r="F26" s="49"/>
    </row>
    <row r="27" spans="1:6" ht="21" customHeight="1">
      <c r="A27" s="7" t="s">
        <v>28</v>
      </c>
      <c r="B27" s="8"/>
      <c r="C27" s="8"/>
      <c r="D27" s="49" t="s">
        <v>29</v>
      </c>
      <c r="E27" s="49"/>
      <c r="F27" s="49"/>
    </row>
    <row r="28" spans="1:6" ht="21" customHeight="1">
      <c r="A28" s="7" t="s">
        <v>30</v>
      </c>
      <c r="B28" s="8"/>
      <c r="C28" s="8"/>
      <c r="D28" s="49" t="s">
        <v>31</v>
      </c>
      <c r="E28" s="49"/>
      <c r="F28" s="49"/>
    </row>
    <row r="29" spans="1:6" ht="21" customHeight="1">
      <c r="A29" s="7" t="s">
        <v>32</v>
      </c>
      <c r="B29" s="8"/>
      <c r="C29" s="8"/>
      <c r="D29" s="49" t="s">
        <v>33</v>
      </c>
      <c r="E29" s="49"/>
      <c r="F29" s="49"/>
    </row>
    <row r="30" spans="1:6" ht="21" customHeight="1">
      <c r="A30" s="7" t="s">
        <v>34</v>
      </c>
      <c r="B30" s="8"/>
      <c r="C30" s="8"/>
      <c r="D30" s="49" t="s">
        <v>34</v>
      </c>
      <c r="E30" s="49"/>
      <c r="F30" s="49"/>
    </row>
    <row r="31" spans="1:6" ht="21" customHeight="1">
      <c r="A31" s="7" t="s">
        <v>35</v>
      </c>
      <c r="B31" s="8"/>
      <c r="C31" s="8"/>
      <c r="D31" s="49" t="s">
        <v>36</v>
      </c>
      <c r="E31" s="49"/>
      <c r="F31" s="49"/>
    </row>
    <row r="32" spans="1:6" ht="21" customHeight="1">
      <c r="A32" s="7" t="s">
        <v>49</v>
      </c>
      <c r="B32" s="8"/>
      <c r="C32" s="8"/>
      <c r="D32" s="55"/>
      <c r="E32" s="55"/>
      <c r="F32" s="55"/>
    </row>
    <row r="33" spans="1:6" ht="21" customHeight="1">
      <c r="A33" s="39"/>
      <c r="B33" s="8"/>
      <c r="C33" s="8"/>
      <c r="D33" s="50"/>
      <c r="E33" s="50"/>
      <c r="F33" s="50"/>
    </row>
    <row r="34" spans="1:6" ht="21" customHeight="1">
      <c r="A34" s="9"/>
      <c r="B34" s="8"/>
      <c r="C34" s="8"/>
      <c r="D34" s="50"/>
      <c r="E34" s="50"/>
      <c r="F34" s="50"/>
    </row>
    <row r="35" spans="1:6" ht="21" customHeight="1" thickBot="1">
      <c r="A35" s="14"/>
      <c r="B35" s="15"/>
      <c r="C35" s="15"/>
      <c r="D35" s="56"/>
      <c r="E35" s="56"/>
      <c r="F35" s="56"/>
    </row>
    <row r="36" spans="1:6" ht="21" customHeight="1">
      <c r="A36" s="16" t="s">
        <v>38</v>
      </c>
      <c r="B36" s="13">
        <f>IF(SUM(B22:B35)-IF(B29&gt;B9,B9,B29)-IF(B30&gt;B10,B10,B30)&lt;B7,B7-SUM(B22:B35)+IF(B29&gt;B9,B9,B29)+IF(B30&gt;B10,B10,B30),0)</f>
        <v>0</v>
      </c>
      <c r="C36" s="13">
        <f>IF(SUM(C22:C35)-IF(C29&gt;C9,C9,C29)-IF(C30&gt;C10,C10,C30)&lt;C7,C7-SUM(C22:C35)+IF(C29&gt;C9,C9,C29)+IF(C30&gt;C10,C10,C30),0)</f>
        <v>0</v>
      </c>
      <c r="D36" s="54" t="s">
        <v>39</v>
      </c>
      <c r="E36" s="54"/>
      <c r="F36" s="54"/>
    </row>
    <row r="37" spans="1:6" ht="21" customHeight="1" thickBot="1">
      <c r="A37" s="25" t="s">
        <v>51</v>
      </c>
      <c r="B37" s="17">
        <f>B17-SUM(B22:B36)</f>
        <v>0</v>
      </c>
      <c r="C37" s="17">
        <f>C17-SUM(C22:C36)</f>
        <v>0</v>
      </c>
      <c r="D37" s="57" t="s">
        <v>52</v>
      </c>
      <c r="E37" s="57"/>
      <c r="F37" s="57"/>
    </row>
    <row r="38" spans="1:6" ht="21" customHeight="1" thickTop="1">
      <c r="A38" s="12" t="s">
        <v>16</v>
      </c>
      <c r="B38" s="18">
        <f>SUM(B22:B37)</f>
        <v>0</v>
      </c>
      <c r="C38" s="18">
        <f>SUM(C22:C37)</f>
        <v>0</v>
      </c>
      <c r="D38" s="54"/>
      <c r="E38" s="54"/>
      <c r="F38" s="54"/>
    </row>
    <row r="39" spans="1:6" ht="15" customHeight="1">
      <c r="A39" s="19"/>
      <c r="B39" s="19"/>
      <c r="C39" s="19"/>
      <c r="D39" s="19"/>
      <c r="E39" s="19"/>
      <c r="F39" s="19"/>
    </row>
    <row r="40" spans="1:6" ht="36" customHeight="1">
      <c r="A40" s="20" t="s">
        <v>53</v>
      </c>
      <c r="B40" s="23"/>
      <c r="C40" s="21" t="s">
        <v>40</v>
      </c>
      <c r="D40" s="20" t="s">
        <v>55</v>
      </c>
      <c r="E40" s="22">
        <f>B40-C7+C36</f>
        <v>0</v>
      </c>
      <c r="F40" s="21" t="s">
        <v>40</v>
      </c>
    </row>
    <row r="41" spans="1:6" ht="36" customHeight="1">
      <c r="A41" s="20" t="s">
        <v>54</v>
      </c>
      <c r="B41" s="23"/>
      <c r="C41" s="21" t="s">
        <v>40</v>
      </c>
      <c r="D41" s="20" t="s">
        <v>56</v>
      </c>
      <c r="E41" s="22">
        <f>B41+C37</f>
        <v>0</v>
      </c>
      <c r="F41" s="21" t="s">
        <v>40</v>
      </c>
    </row>
  </sheetData>
  <sheetProtection insertRows="0"/>
  <mergeCells count="32">
    <mergeCell ref="D38:F38"/>
    <mergeCell ref="D32:F32"/>
    <mergeCell ref="D33:F33"/>
    <mergeCell ref="D34:F34"/>
    <mergeCell ref="D35:F35"/>
    <mergeCell ref="D36:F36"/>
    <mergeCell ref="D37:F37"/>
    <mergeCell ref="D31:F31"/>
    <mergeCell ref="D17:F17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16:F16"/>
    <mergeCell ref="D1:F1"/>
    <mergeCell ref="A2:F2"/>
    <mergeCell ref="D6:F6"/>
    <mergeCell ref="D7:F7"/>
    <mergeCell ref="D8:F8"/>
    <mergeCell ref="D9:F9"/>
    <mergeCell ref="D10:F10"/>
    <mergeCell ref="D12:F12"/>
    <mergeCell ref="D13:F13"/>
    <mergeCell ref="D14:F14"/>
    <mergeCell ref="D15:F15"/>
    <mergeCell ref="D11:F11"/>
  </mergeCells>
  <phoneticPr fontId="2"/>
  <conditionalFormatting sqref="B17:C17 E40:E41">
    <cfRule type="cellIs" dxfId="5" priority="2" operator="equal">
      <formula>0</formula>
    </cfRule>
  </conditionalFormatting>
  <conditionalFormatting sqref="B36:C38">
    <cfRule type="cellIs" dxfId="4" priority="1" operator="equal">
      <formula>0</formula>
    </cfRule>
  </conditionalFormatting>
  <dataValidations count="2">
    <dataValidation imeMode="disabled" operator="notBetween" allowBlank="1" errorTitle="金額が違います！" error="運動会事業費の支出は64,800円以上を入力してください。" sqref="B31:C31" xr:uid="{00000000-0002-0000-0000-000000000000}"/>
    <dataValidation imeMode="disabled" allowBlank="1" showInputMessage="1" showErrorMessage="1" sqref="B32:C35 B22:C29 B7:C16" xr:uid="{00000000-0002-0000-0000-000001000000}"/>
  </dataValidations>
  <pageMargins left="0.98425196850393704" right="0" top="0.37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zoomScaleNormal="100" zoomScaleSheetLayoutView="70" workbookViewId="0"/>
  </sheetViews>
  <sheetFormatPr defaultColWidth="9" defaultRowHeight="13.2"/>
  <cols>
    <col min="1" max="1" width="26.21875" style="2" customWidth="1"/>
    <col min="2" max="3" width="11" style="2" customWidth="1"/>
    <col min="4" max="4" width="26.21875" style="2" customWidth="1"/>
    <col min="5" max="5" width="11" style="2" customWidth="1"/>
    <col min="6" max="6" width="3.77734375" style="2" bestFit="1" customWidth="1"/>
    <col min="7" max="16384" width="9" style="2"/>
  </cols>
  <sheetData>
    <row r="1" spans="1:6" ht="26.25" customHeight="1">
      <c r="A1" s="1"/>
      <c r="B1" s="1"/>
      <c r="C1" s="35"/>
      <c r="D1" s="44" t="s">
        <v>43</v>
      </c>
      <c r="E1" s="44"/>
      <c r="F1" s="44"/>
    </row>
    <row r="2" spans="1:6" ht="34.5" customHeight="1">
      <c r="A2" s="45" t="str">
        <f>'決算書（基金あり）'!A2:F2</f>
        <v>令和７年度収支決算書</v>
      </c>
      <c r="B2" s="45"/>
      <c r="C2" s="45"/>
      <c r="D2" s="45"/>
      <c r="E2" s="45"/>
      <c r="F2" s="45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6" t="s">
        <v>3</v>
      </c>
      <c r="C6" s="6" t="s">
        <v>4</v>
      </c>
      <c r="D6" s="46" t="s">
        <v>5</v>
      </c>
      <c r="E6" s="47"/>
      <c r="F6" s="48"/>
    </row>
    <row r="7" spans="1:6" ht="21" customHeight="1">
      <c r="A7" s="29" t="s">
        <v>6</v>
      </c>
      <c r="B7" s="28">
        <v>100000</v>
      </c>
      <c r="C7" s="28">
        <v>100000</v>
      </c>
      <c r="D7" s="49" t="s">
        <v>7</v>
      </c>
      <c r="E7" s="49"/>
      <c r="F7" s="49"/>
    </row>
    <row r="8" spans="1:6" ht="21" customHeight="1">
      <c r="A8" s="29" t="s">
        <v>8</v>
      </c>
      <c r="B8" s="28">
        <v>200000</v>
      </c>
      <c r="C8" s="28">
        <v>200000</v>
      </c>
      <c r="D8" s="49" t="s">
        <v>9</v>
      </c>
      <c r="E8" s="49"/>
      <c r="F8" s="49"/>
    </row>
    <row r="9" spans="1:6" ht="21" customHeight="1">
      <c r="A9" s="29" t="s">
        <v>10</v>
      </c>
      <c r="B9" s="28">
        <v>160000</v>
      </c>
      <c r="C9" s="28">
        <v>160000</v>
      </c>
      <c r="D9" s="49" t="s">
        <v>11</v>
      </c>
      <c r="E9" s="49"/>
      <c r="F9" s="49"/>
    </row>
    <row r="10" spans="1:6" ht="21" customHeight="1">
      <c r="A10" s="29" t="s">
        <v>44</v>
      </c>
      <c r="B10" s="28">
        <v>100000</v>
      </c>
      <c r="C10" s="28">
        <v>92000</v>
      </c>
      <c r="D10" s="49" t="s">
        <v>47</v>
      </c>
      <c r="E10" s="49"/>
      <c r="F10" s="49"/>
    </row>
    <row r="11" spans="1:6" ht="21" customHeight="1">
      <c r="A11" s="29" t="s">
        <v>45</v>
      </c>
      <c r="B11" s="28">
        <v>0</v>
      </c>
      <c r="C11" s="28">
        <v>0</v>
      </c>
      <c r="D11" s="51" t="s">
        <v>41</v>
      </c>
      <c r="E11" s="52"/>
      <c r="F11" s="53"/>
    </row>
    <row r="12" spans="1:6" ht="21" customHeight="1">
      <c r="A12" s="29" t="s">
        <v>12</v>
      </c>
      <c r="B12" s="28">
        <v>50000</v>
      </c>
      <c r="C12" s="28">
        <v>150000</v>
      </c>
      <c r="D12" s="49" t="s">
        <v>13</v>
      </c>
      <c r="E12" s="49"/>
      <c r="F12" s="49"/>
    </row>
    <row r="13" spans="1:6" ht="21" customHeight="1">
      <c r="A13" s="29" t="s">
        <v>14</v>
      </c>
      <c r="B13" s="28">
        <v>100</v>
      </c>
      <c r="C13" s="28">
        <v>2500</v>
      </c>
      <c r="D13" s="49" t="s">
        <v>15</v>
      </c>
      <c r="E13" s="49"/>
      <c r="F13" s="49"/>
    </row>
    <row r="14" spans="1:6" ht="21" customHeight="1">
      <c r="A14" s="31"/>
      <c r="B14" s="8"/>
      <c r="C14" s="8"/>
      <c r="D14" s="63"/>
      <c r="E14" s="63"/>
      <c r="F14" s="63"/>
    </row>
    <row r="15" spans="1:6" ht="21" customHeight="1">
      <c r="A15" s="31"/>
      <c r="B15" s="8"/>
      <c r="C15" s="8"/>
      <c r="D15" s="63"/>
      <c r="E15" s="63"/>
      <c r="F15" s="63"/>
    </row>
    <row r="16" spans="1:6" ht="21" customHeight="1" thickBot="1">
      <c r="A16" s="10"/>
      <c r="B16" s="11"/>
      <c r="C16" s="11"/>
      <c r="D16" s="62"/>
      <c r="E16" s="62"/>
      <c r="F16" s="62"/>
    </row>
    <row r="17" spans="1:6" ht="21" customHeight="1" thickTop="1">
      <c r="A17" s="12" t="s">
        <v>16</v>
      </c>
      <c r="B17" s="13">
        <f>SUM(B7:B16)</f>
        <v>610100</v>
      </c>
      <c r="C17" s="13">
        <f>SUM(C7:C16)</f>
        <v>704500</v>
      </c>
      <c r="D17" s="54"/>
      <c r="E17" s="54"/>
      <c r="F17" s="54"/>
    </row>
    <row r="18" spans="1:6" ht="12" customHeight="1">
      <c r="A18" s="1"/>
      <c r="B18" s="1"/>
      <c r="C18" s="1"/>
      <c r="D18" s="1"/>
      <c r="E18" s="1"/>
      <c r="F18" s="1"/>
    </row>
    <row r="19" spans="1:6" ht="21" customHeight="1">
      <c r="A19" s="3" t="s">
        <v>17</v>
      </c>
      <c r="B19" s="1"/>
      <c r="C19" s="1"/>
      <c r="D19" s="1"/>
      <c r="E19" s="1"/>
      <c r="F19" s="1"/>
    </row>
    <row r="20" spans="1:6" ht="13.5" customHeight="1">
      <c r="A20" s="1"/>
      <c r="B20" s="1"/>
      <c r="C20" s="1"/>
      <c r="D20" s="1"/>
      <c r="E20" s="1"/>
      <c r="F20" s="4" t="s">
        <v>1</v>
      </c>
    </row>
    <row r="21" spans="1:6" ht="21" customHeight="1">
      <c r="A21" s="5" t="s">
        <v>2</v>
      </c>
      <c r="B21" s="6" t="s">
        <v>3</v>
      </c>
      <c r="C21" s="6" t="s">
        <v>4</v>
      </c>
      <c r="D21" s="46" t="s">
        <v>5</v>
      </c>
      <c r="E21" s="47"/>
      <c r="F21" s="48"/>
    </row>
    <row r="22" spans="1:6" ht="21" customHeight="1">
      <c r="A22" s="29" t="s">
        <v>18</v>
      </c>
      <c r="B22" s="28">
        <v>50000</v>
      </c>
      <c r="C22" s="28">
        <v>22000</v>
      </c>
      <c r="D22" s="49" t="s">
        <v>19</v>
      </c>
      <c r="E22" s="49"/>
      <c r="F22" s="49"/>
    </row>
    <row r="23" spans="1:6" ht="21" customHeight="1">
      <c r="A23" s="29" t="s">
        <v>20</v>
      </c>
      <c r="B23" s="28">
        <v>10000</v>
      </c>
      <c r="C23" s="28">
        <v>200000</v>
      </c>
      <c r="D23" s="49" t="s">
        <v>21</v>
      </c>
      <c r="E23" s="49"/>
      <c r="F23" s="49"/>
    </row>
    <row r="24" spans="1:6" ht="21" customHeight="1">
      <c r="A24" s="29" t="s">
        <v>22</v>
      </c>
      <c r="B24" s="28">
        <v>20000</v>
      </c>
      <c r="C24" s="28">
        <v>6900</v>
      </c>
      <c r="D24" s="49" t="s">
        <v>23</v>
      </c>
      <c r="E24" s="49"/>
      <c r="F24" s="49"/>
    </row>
    <row r="25" spans="1:6" ht="21" customHeight="1">
      <c r="A25" s="29" t="s">
        <v>24</v>
      </c>
      <c r="B25" s="28">
        <v>10000</v>
      </c>
      <c r="C25" s="28">
        <v>4800</v>
      </c>
      <c r="D25" s="49" t="s">
        <v>25</v>
      </c>
      <c r="E25" s="49"/>
      <c r="F25" s="49"/>
    </row>
    <row r="26" spans="1:6" ht="21" customHeight="1">
      <c r="A26" s="29" t="s">
        <v>26</v>
      </c>
      <c r="B26" s="28">
        <v>10000</v>
      </c>
      <c r="C26" s="28">
        <v>5000</v>
      </c>
      <c r="D26" s="49" t="s">
        <v>27</v>
      </c>
      <c r="E26" s="49"/>
      <c r="F26" s="49"/>
    </row>
    <row r="27" spans="1:6" ht="21" customHeight="1">
      <c r="A27" s="29" t="s">
        <v>28</v>
      </c>
      <c r="B27" s="28">
        <v>5000</v>
      </c>
      <c r="C27" s="28">
        <v>6700</v>
      </c>
      <c r="D27" s="49" t="s">
        <v>29</v>
      </c>
      <c r="E27" s="49"/>
      <c r="F27" s="49"/>
    </row>
    <row r="28" spans="1:6" ht="21" customHeight="1">
      <c r="A28" s="29" t="s">
        <v>30</v>
      </c>
      <c r="B28" s="28">
        <v>50000</v>
      </c>
      <c r="C28" s="28">
        <v>30000</v>
      </c>
      <c r="D28" s="49" t="s">
        <v>31</v>
      </c>
      <c r="E28" s="49"/>
      <c r="F28" s="49"/>
    </row>
    <row r="29" spans="1:6" ht="21" customHeight="1">
      <c r="A29" s="29" t="s">
        <v>32</v>
      </c>
      <c r="B29" s="28">
        <v>160000</v>
      </c>
      <c r="C29" s="28">
        <v>250000</v>
      </c>
      <c r="D29" s="49" t="s">
        <v>33</v>
      </c>
      <c r="E29" s="49"/>
      <c r="F29" s="49"/>
    </row>
    <row r="30" spans="1:6" ht="21" customHeight="1">
      <c r="A30" s="29" t="s">
        <v>34</v>
      </c>
      <c r="B30" s="28">
        <v>100000</v>
      </c>
      <c r="C30" s="28">
        <v>92000</v>
      </c>
      <c r="D30" s="49" t="s">
        <v>34</v>
      </c>
      <c r="E30" s="49"/>
      <c r="F30" s="49"/>
    </row>
    <row r="31" spans="1:6" ht="21" customHeight="1">
      <c r="A31" s="37" t="s">
        <v>35</v>
      </c>
      <c r="B31" s="28">
        <v>83000</v>
      </c>
      <c r="C31" s="28">
        <v>54000</v>
      </c>
      <c r="D31" s="49" t="s">
        <v>36</v>
      </c>
      <c r="E31" s="49"/>
      <c r="F31" s="49"/>
    </row>
    <row r="32" spans="1:6" ht="21" customHeight="1">
      <c r="A32" s="41" t="s">
        <v>37</v>
      </c>
      <c r="B32" s="28">
        <v>10000</v>
      </c>
      <c r="C32" s="28">
        <v>5000</v>
      </c>
      <c r="D32" s="58" t="s">
        <v>42</v>
      </c>
      <c r="E32" s="59"/>
      <c r="F32" s="60"/>
    </row>
    <row r="33" spans="1:6" ht="21" customHeight="1">
      <c r="A33" s="40"/>
      <c r="B33" s="28"/>
      <c r="C33" s="28"/>
      <c r="D33" s="61"/>
      <c r="E33" s="61"/>
      <c r="F33" s="61"/>
    </row>
    <row r="34" spans="1:6" ht="21" customHeight="1">
      <c r="A34" s="31"/>
      <c r="B34" s="8"/>
      <c r="C34" s="8"/>
      <c r="D34" s="50"/>
      <c r="E34" s="50"/>
      <c r="F34" s="50"/>
    </row>
    <row r="35" spans="1:6" ht="21" customHeight="1" thickBot="1">
      <c r="A35" s="32"/>
      <c r="B35" s="15"/>
      <c r="C35" s="15"/>
      <c r="D35" s="56"/>
      <c r="E35" s="56"/>
      <c r="F35" s="56"/>
    </row>
    <row r="36" spans="1:6" ht="21" customHeight="1">
      <c r="A36" s="30" t="s">
        <v>38</v>
      </c>
      <c r="B36" s="13">
        <f>IF(SUM(B22:B35)-IF(B29&gt;B9,B9,B29)-IF(B30&gt;B10,B10,B30)&lt;B7,B7-SUM(B22:B35)+IF(B29&gt;B9,B9,B29)+IF(B30&gt;B10,B10,B30),0)</f>
        <v>0</v>
      </c>
      <c r="C36" s="13">
        <f>IF(SUM(C22:C35)-IF(C29&gt;C9,C9,C29)-IF(C30&gt;C10,C10,C30)&lt;C7,C7-SUM(C22:C35)+IF(C29&gt;C9,C9,C29)+IF(C30&gt;C10,C10,C30),0)</f>
        <v>0</v>
      </c>
      <c r="D36" s="54" t="s">
        <v>39</v>
      </c>
      <c r="E36" s="54"/>
      <c r="F36" s="54"/>
    </row>
    <row r="37" spans="1:6" ht="21" customHeight="1" thickBot="1">
      <c r="A37" s="33" t="str">
        <f>'決算書（基金あり）'!A37</f>
        <v>８年度会計への繰越</v>
      </c>
      <c r="B37" s="17">
        <f>B17-SUM(B22:B36)</f>
        <v>102100</v>
      </c>
      <c r="C37" s="17">
        <f>C17-SUM(C22:C36)</f>
        <v>28100</v>
      </c>
      <c r="D37" s="57" t="str">
        <f>'決算書（基金あり）'!D37:F37</f>
        <v>会費等の７年度積立額</v>
      </c>
      <c r="E37" s="57"/>
      <c r="F37" s="57"/>
    </row>
    <row r="38" spans="1:6" ht="21" customHeight="1" thickTop="1">
      <c r="A38" s="12" t="s">
        <v>16</v>
      </c>
      <c r="B38" s="18">
        <f>SUM(B22:B37)</f>
        <v>610100</v>
      </c>
      <c r="C38" s="18">
        <f>SUM(C22:C37)</f>
        <v>704500</v>
      </c>
      <c r="D38" s="54"/>
      <c r="E38" s="54"/>
      <c r="F38" s="54"/>
    </row>
    <row r="39" spans="1:6" ht="15" customHeight="1">
      <c r="A39" s="19"/>
      <c r="B39" s="19"/>
      <c r="C39" s="19"/>
      <c r="D39" s="19"/>
      <c r="E39" s="19"/>
      <c r="F39" s="19"/>
    </row>
    <row r="40" spans="1:6" ht="36" customHeight="1">
      <c r="A40" s="20" t="str">
        <f>'決算書（基金あり）'!A40</f>
        <v>６年度からの繰越（基金）</v>
      </c>
      <c r="B40" s="27">
        <v>560000</v>
      </c>
      <c r="C40" s="21" t="s">
        <v>40</v>
      </c>
      <c r="D40" s="20" t="str">
        <f>'決算書（基金あり）'!D40</f>
        <v>８年度への繰越（基金）</v>
      </c>
      <c r="E40" s="22">
        <f>B40-C7+C36</f>
        <v>460000</v>
      </c>
      <c r="F40" s="21" t="s">
        <v>40</v>
      </c>
    </row>
    <row r="41" spans="1:6" ht="36" customHeight="1">
      <c r="A41" s="20" t="str">
        <f>'決算書（基金あり）'!A41</f>
        <v>６年度からの繰越（会費等）</v>
      </c>
      <c r="B41" s="27">
        <v>2643250</v>
      </c>
      <c r="C41" s="21" t="s">
        <v>40</v>
      </c>
      <c r="D41" s="20" t="str">
        <f>'決算書（基金あり）'!D41</f>
        <v>８年度への繰越（会費等）</v>
      </c>
      <c r="E41" s="22">
        <f>B41+C37</f>
        <v>2671350</v>
      </c>
      <c r="F41" s="21" t="s">
        <v>40</v>
      </c>
    </row>
    <row r="42" spans="1:6">
      <c r="A42" s="34"/>
      <c r="B42" s="34"/>
      <c r="C42" s="34"/>
      <c r="D42" s="34"/>
      <c r="E42" s="34"/>
      <c r="F42" s="34"/>
    </row>
  </sheetData>
  <sheetProtection insertRows="0"/>
  <mergeCells count="32">
    <mergeCell ref="D15:F15"/>
    <mergeCell ref="D1:F1"/>
    <mergeCell ref="A2:F2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30:F30"/>
    <mergeCell ref="D16:F16"/>
    <mergeCell ref="D17:F17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7:F37"/>
    <mergeCell ref="D38:F38"/>
    <mergeCell ref="D31:F31"/>
    <mergeCell ref="D32:F32"/>
    <mergeCell ref="D33:F33"/>
    <mergeCell ref="D34:F34"/>
    <mergeCell ref="D35:F35"/>
    <mergeCell ref="D36:F36"/>
  </mergeCells>
  <phoneticPr fontId="2"/>
  <conditionalFormatting sqref="B17:C17 E40:E41">
    <cfRule type="cellIs" dxfId="3" priority="2" operator="equal">
      <formula>0</formula>
    </cfRule>
  </conditionalFormatting>
  <conditionalFormatting sqref="B36:C38">
    <cfRule type="cellIs" dxfId="2" priority="1" operator="equal">
      <formula>0</formula>
    </cfRule>
  </conditionalFormatting>
  <dataValidations count="1">
    <dataValidation imeMode="disabled" allowBlank="1" showInputMessage="1" showErrorMessage="1" sqref="B7:C16 B22:C35" xr:uid="{00000000-0002-0000-0100-000000000000}"/>
  </dataValidations>
  <pageMargins left="0.98425196850393704" right="0" top="0.37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zoomScaleNormal="100" zoomScaleSheetLayoutView="80" workbookViewId="0"/>
  </sheetViews>
  <sheetFormatPr defaultColWidth="9" defaultRowHeight="13.2"/>
  <cols>
    <col min="1" max="1" width="26.21875" style="2" customWidth="1"/>
    <col min="2" max="3" width="11" style="2" customWidth="1"/>
    <col min="4" max="4" width="26.21875" style="2" customWidth="1"/>
    <col min="5" max="5" width="11" style="2" customWidth="1"/>
    <col min="6" max="6" width="3.77734375" style="2" bestFit="1" customWidth="1"/>
    <col min="7" max="16384" width="9" style="2"/>
  </cols>
  <sheetData>
    <row r="1" spans="1:6" ht="26.25" customHeight="1">
      <c r="A1" s="1"/>
      <c r="B1" s="1"/>
      <c r="C1" s="34"/>
      <c r="D1" s="44" t="s">
        <v>43</v>
      </c>
      <c r="E1" s="44"/>
      <c r="F1" s="44"/>
    </row>
    <row r="2" spans="1:6" ht="34.5" customHeight="1">
      <c r="A2" s="45" t="str">
        <f>'決算書（基金あり）'!A2:F2</f>
        <v>令和７年度収支決算書</v>
      </c>
      <c r="B2" s="45"/>
      <c r="C2" s="45"/>
      <c r="D2" s="45"/>
      <c r="E2" s="45"/>
      <c r="F2" s="45"/>
    </row>
    <row r="3" spans="1:6" ht="9" customHeight="1">
      <c r="A3" s="1"/>
      <c r="B3" s="1"/>
      <c r="C3" s="1"/>
      <c r="D3" s="1"/>
      <c r="E3" s="1"/>
      <c r="F3" s="1"/>
    </row>
    <row r="4" spans="1:6" ht="22.5" customHeight="1">
      <c r="A4" s="3" t="s">
        <v>0</v>
      </c>
      <c r="B4" s="1"/>
      <c r="C4" s="1"/>
      <c r="D4" s="1"/>
      <c r="E4" s="1"/>
      <c r="F4" s="1"/>
    </row>
    <row r="5" spans="1:6" ht="13.5" customHeight="1">
      <c r="A5" s="1"/>
      <c r="B5" s="1"/>
      <c r="C5" s="1"/>
      <c r="D5" s="1"/>
      <c r="E5" s="1"/>
      <c r="F5" s="4" t="s">
        <v>1</v>
      </c>
    </row>
    <row r="6" spans="1:6" ht="21" customHeight="1">
      <c r="A6" s="5" t="s">
        <v>2</v>
      </c>
      <c r="B6" s="6" t="s">
        <v>3</v>
      </c>
      <c r="C6" s="6" t="s">
        <v>4</v>
      </c>
      <c r="D6" s="46" t="s">
        <v>5</v>
      </c>
      <c r="E6" s="47"/>
      <c r="F6" s="48"/>
    </row>
    <row r="7" spans="1:6" ht="21" customHeight="1">
      <c r="A7" s="29" t="s">
        <v>6</v>
      </c>
      <c r="B7" s="28">
        <v>300000</v>
      </c>
      <c r="C7" s="28">
        <v>500000</v>
      </c>
      <c r="D7" s="49" t="s">
        <v>7</v>
      </c>
      <c r="E7" s="49"/>
      <c r="F7" s="49"/>
    </row>
    <row r="8" spans="1:6" ht="21" customHeight="1">
      <c r="A8" s="29" t="s">
        <v>8</v>
      </c>
      <c r="B8" s="28">
        <v>200000</v>
      </c>
      <c r="C8" s="28">
        <v>218550</v>
      </c>
      <c r="D8" s="49" t="s">
        <v>9</v>
      </c>
      <c r="E8" s="49"/>
      <c r="F8" s="49"/>
    </row>
    <row r="9" spans="1:6" ht="21" customHeight="1">
      <c r="A9" s="29" t="s">
        <v>10</v>
      </c>
      <c r="B9" s="28">
        <v>100000</v>
      </c>
      <c r="C9" s="28">
        <v>160000</v>
      </c>
      <c r="D9" s="49" t="s">
        <v>11</v>
      </c>
      <c r="E9" s="49"/>
      <c r="F9" s="49"/>
    </row>
    <row r="10" spans="1:6" ht="21" customHeight="1">
      <c r="A10" s="29" t="s">
        <v>44</v>
      </c>
      <c r="B10" s="28">
        <v>100000</v>
      </c>
      <c r="C10" s="28">
        <v>120000</v>
      </c>
      <c r="D10" s="49" t="s">
        <v>48</v>
      </c>
      <c r="E10" s="49"/>
      <c r="F10" s="49"/>
    </row>
    <row r="11" spans="1:6" ht="21" customHeight="1">
      <c r="A11" s="29" t="s">
        <v>45</v>
      </c>
      <c r="B11" s="28">
        <v>0</v>
      </c>
      <c r="C11" s="28">
        <v>0</v>
      </c>
      <c r="D11" s="51" t="s">
        <v>41</v>
      </c>
      <c r="E11" s="52"/>
      <c r="F11" s="53"/>
    </row>
    <row r="12" spans="1:6" ht="21" customHeight="1">
      <c r="A12" s="29" t="s">
        <v>12</v>
      </c>
      <c r="B12" s="28">
        <v>150000</v>
      </c>
      <c r="C12" s="28">
        <v>80000</v>
      </c>
      <c r="D12" s="49" t="s">
        <v>13</v>
      </c>
      <c r="E12" s="49"/>
      <c r="F12" s="49"/>
    </row>
    <row r="13" spans="1:6" ht="21" customHeight="1">
      <c r="A13" s="29" t="s">
        <v>14</v>
      </c>
      <c r="B13" s="28">
        <v>100</v>
      </c>
      <c r="C13" s="28">
        <v>1450</v>
      </c>
      <c r="D13" s="49" t="s">
        <v>15</v>
      </c>
      <c r="E13" s="49"/>
      <c r="F13" s="49"/>
    </row>
    <row r="14" spans="1:6" ht="21" customHeight="1">
      <c r="A14" s="31"/>
      <c r="B14" s="8"/>
      <c r="C14" s="8"/>
      <c r="D14" s="63"/>
      <c r="E14" s="63"/>
      <c r="F14" s="63"/>
    </row>
    <row r="15" spans="1:6" ht="21" customHeight="1">
      <c r="A15" s="31"/>
      <c r="B15" s="8"/>
      <c r="C15" s="8"/>
      <c r="D15" s="63"/>
      <c r="E15" s="63"/>
      <c r="F15" s="63"/>
    </row>
    <row r="16" spans="1:6" ht="21" customHeight="1" thickBot="1">
      <c r="A16" s="10"/>
      <c r="B16" s="11"/>
      <c r="C16" s="11"/>
      <c r="D16" s="62"/>
      <c r="E16" s="62"/>
      <c r="F16" s="62"/>
    </row>
    <row r="17" spans="1:6" ht="21" customHeight="1" thickTop="1">
      <c r="A17" s="12" t="s">
        <v>16</v>
      </c>
      <c r="B17" s="13">
        <f>SUM(B7:B16)</f>
        <v>850100</v>
      </c>
      <c r="C17" s="13">
        <f>SUM(C7:C16)</f>
        <v>1080000</v>
      </c>
      <c r="D17" s="54"/>
      <c r="E17" s="54"/>
      <c r="F17" s="54"/>
    </row>
    <row r="18" spans="1:6" ht="12" customHeight="1">
      <c r="A18" s="1"/>
      <c r="B18" s="1"/>
      <c r="C18" s="1"/>
      <c r="D18" s="1"/>
      <c r="E18" s="1"/>
      <c r="F18" s="1"/>
    </row>
    <row r="19" spans="1:6" ht="21" customHeight="1">
      <c r="A19" s="3" t="s">
        <v>17</v>
      </c>
      <c r="B19" s="1"/>
      <c r="C19" s="1"/>
      <c r="D19" s="1"/>
      <c r="E19" s="1"/>
      <c r="F19" s="1"/>
    </row>
    <row r="20" spans="1:6" ht="13.5" customHeight="1">
      <c r="A20" s="1"/>
      <c r="B20" s="1"/>
      <c r="C20" s="1"/>
      <c r="D20" s="1"/>
      <c r="E20" s="1"/>
      <c r="F20" s="4" t="s">
        <v>1</v>
      </c>
    </row>
    <row r="21" spans="1:6" ht="21" customHeight="1">
      <c r="A21" s="5" t="s">
        <v>2</v>
      </c>
      <c r="B21" s="6" t="s">
        <v>3</v>
      </c>
      <c r="C21" s="6" t="s">
        <v>4</v>
      </c>
      <c r="D21" s="46" t="s">
        <v>5</v>
      </c>
      <c r="E21" s="47"/>
      <c r="F21" s="48"/>
    </row>
    <row r="22" spans="1:6" ht="21" customHeight="1">
      <c r="A22" s="29" t="s">
        <v>18</v>
      </c>
      <c r="B22" s="28">
        <v>50000</v>
      </c>
      <c r="C22" s="28">
        <v>22000</v>
      </c>
      <c r="D22" s="49" t="s">
        <v>19</v>
      </c>
      <c r="E22" s="49"/>
      <c r="F22" s="49"/>
    </row>
    <row r="23" spans="1:6" ht="21" customHeight="1">
      <c r="A23" s="29" t="s">
        <v>20</v>
      </c>
      <c r="B23" s="28">
        <v>10000</v>
      </c>
      <c r="C23" s="28">
        <v>30000</v>
      </c>
      <c r="D23" s="49" t="s">
        <v>21</v>
      </c>
      <c r="E23" s="49"/>
      <c r="F23" s="49"/>
    </row>
    <row r="24" spans="1:6" ht="21" customHeight="1">
      <c r="A24" s="29" t="s">
        <v>22</v>
      </c>
      <c r="B24" s="28">
        <v>20000</v>
      </c>
      <c r="C24" s="28">
        <v>162200</v>
      </c>
      <c r="D24" s="49" t="s">
        <v>23</v>
      </c>
      <c r="E24" s="49"/>
      <c r="F24" s="49"/>
    </row>
    <row r="25" spans="1:6" ht="21" customHeight="1">
      <c r="A25" s="29" t="s">
        <v>24</v>
      </c>
      <c r="B25" s="28">
        <v>10000</v>
      </c>
      <c r="C25" s="28">
        <v>4800</v>
      </c>
      <c r="D25" s="49" t="s">
        <v>25</v>
      </c>
      <c r="E25" s="49"/>
      <c r="F25" s="49"/>
    </row>
    <row r="26" spans="1:6" ht="21" customHeight="1">
      <c r="A26" s="29" t="s">
        <v>26</v>
      </c>
      <c r="B26" s="28">
        <v>10000</v>
      </c>
      <c r="C26" s="28">
        <v>5000</v>
      </c>
      <c r="D26" s="49" t="s">
        <v>27</v>
      </c>
      <c r="E26" s="49"/>
      <c r="F26" s="49"/>
    </row>
    <row r="27" spans="1:6" ht="21" customHeight="1">
      <c r="A27" s="29" t="s">
        <v>28</v>
      </c>
      <c r="B27" s="28">
        <v>5000</v>
      </c>
      <c r="C27" s="28">
        <v>6300</v>
      </c>
      <c r="D27" s="49" t="s">
        <v>29</v>
      </c>
      <c r="E27" s="49"/>
      <c r="F27" s="49"/>
    </row>
    <row r="28" spans="1:6" ht="21" customHeight="1">
      <c r="A28" s="29" t="s">
        <v>30</v>
      </c>
      <c r="B28" s="28">
        <v>50000</v>
      </c>
      <c r="C28" s="28">
        <v>30000</v>
      </c>
      <c r="D28" s="49" t="s">
        <v>31</v>
      </c>
      <c r="E28" s="49"/>
      <c r="F28" s="49"/>
    </row>
    <row r="29" spans="1:6" ht="21" customHeight="1">
      <c r="A29" s="29" t="s">
        <v>32</v>
      </c>
      <c r="B29" s="28">
        <v>100000</v>
      </c>
      <c r="C29" s="28">
        <v>200000</v>
      </c>
      <c r="D29" s="49" t="s">
        <v>33</v>
      </c>
      <c r="E29" s="49"/>
      <c r="F29" s="49"/>
    </row>
    <row r="30" spans="1:6" ht="21" customHeight="1">
      <c r="A30" s="29" t="s">
        <v>34</v>
      </c>
      <c r="B30" s="28">
        <v>100000</v>
      </c>
      <c r="C30" s="28">
        <v>140000</v>
      </c>
      <c r="D30" s="49" t="s">
        <v>34</v>
      </c>
      <c r="E30" s="49"/>
      <c r="F30" s="49"/>
    </row>
    <row r="31" spans="1:6" ht="21" customHeight="1">
      <c r="A31" s="29" t="s">
        <v>35</v>
      </c>
      <c r="B31" s="28">
        <v>148900</v>
      </c>
      <c r="C31" s="28">
        <v>82700</v>
      </c>
      <c r="D31" s="49" t="s">
        <v>36</v>
      </c>
      <c r="E31" s="49"/>
      <c r="F31" s="49"/>
    </row>
    <row r="32" spans="1:6" ht="21" customHeight="1">
      <c r="A32" s="42" t="s">
        <v>37</v>
      </c>
      <c r="B32" s="28">
        <v>10000</v>
      </c>
      <c r="C32" s="28">
        <v>5000</v>
      </c>
      <c r="D32" s="58" t="s">
        <v>42</v>
      </c>
      <c r="E32" s="59"/>
      <c r="F32" s="60"/>
    </row>
    <row r="33" spans="1:6" ht="21" customHeight="1">
      <c r="A33" s="40"/>
      <c r="B33" s="28"/>
      <c r="C33" s="28"/>
      <c r="D33" s="61"/>
      <c r="E33" s="61"/>
      <c r="F33" s="61"/>
    </row>
    <row r="34" spans="1:6" ht="21" customHeight="1">
      <c r="A34" s="38"/>
      <c r="B34" s="8"/>
      <c r="C34" s="8"/>
      <c r="D34" s="50"/>
      <c r="E34" s="50"/>
      <c r="F34" s="50"/>
    </row>
    <row r="35" spans="1:6" ht="21" customHeight="1" thickBot="1">
      <c r="A35" s="32"/>
      <c r="B35" s="15"/>
      <c r="C35" s="15"/>
      <c r="D35" s="56"/>
      <c r="E35" s="56"/>
      <c r="F35" s="56"/>
    </row>
    <row r="36" spans="1:6" ht="21" customHeight="1">
      <c r="A36" s="30" t="s">
        <v>38</v>
      </c>
      <c r="B36" s="13">
        <f>IF(SUM(B22:B35)-IF(B29&gt;B9,B9,B29)-IF(B30&gt;B10,B10,B30)&lt;B7,B7-SUM(B22:B35)+IF(B29&gt;B9,B9,B29)+IF(B30&gt;B10,B10,B30),0)</f>
        <v>0</v>
      </c>
      <c r="C36" s="13">
        <f>IF(SUM(C22:C35)-IF(C29&gt;C9,C9,C29)-IF(C30&gt;C10,C10,C30)&lt;C7,C7-SUM(C22:C35)+IF(C29&gt;C9,C9,C29)+IF(C30&gt;C10,C10,C30),0)</f>
        <v>92000</v>
      </c>
      <c r="D36" s="54" t="s">
        <v>39</v>
      </c>
      <c r="E36" s="54"/>
      <c r="F36" s="54"/>
    </row>
    <row r="37" spans="1:6" ht="21" customHeight="1" thickBot="1">
      <c r="A37" s="33" t="str">
        <f>'決算書（基金あり）'!A37</f>
        <v>８年度会計への繰越</v>
      </c>
      <c r="B37" s="17">
        <f>B17-SUM(B22:B36)</f>
        <v>336200</v>
      </c>
      <c r="C37" s="17">
        <f>C17-SUM(C22:C36)</f>
        <v>300000</v>
      </c>
      <c r="D37" s="57" t="str">
        <f>'決算書（基金あり）'!D37:F37</f>
        <v>会費等の７年度積立額</v>
      </c>
      <c r="E37" s="57"/>
      <c r="F37" s="57"/>
    </row>
    <row r="38" spans="1:6" ht="21" customHeight="1" thickTop="1">
      <c r="A38" s="12" t="s">
        <v>16</v>
      </c>
      <c r="B38" s="18">
        <f>SUM(B22:B37)</f>
        <v>850100</v>
      </c>
      <c r="C38" s="18">
        <f>SUM(C22:C37)</f>
        <v>1080000</v>
      </c>
      <c r="D38" s="54"/>
      <c r="E38" s="54"/>
      <c r="F38" s="54"/>
    </row>
    <row r="39" spans="1:6" ht="15" customHeight="1">
      <c r="A39" s="19"/>
      <c r="B39" s="19"/>
      <c r="C39" s="19"/>
      <c r="D39" s="19"/>
      <c r="E39" s="19"/>
      <c r="F39" s="19"/>
    </row>
    <row r="40" spans="1:6" ht="36" customHeight="1">
      <c r="A40" s="20" t="str">
        <f>'決算書（基金あり）'!A40</f>
        <v>６年度からの繰越（基金）</v>
      </c>
      <c r="B40" s="27">
        <v>560000</v>
      </c>
      <c r="C40" s="21" t="s">
        <v>40</v>
      </c>
      <c r="D40" s="20" t="str">
        <f>'決算書（基金あり）'!D40</f>
        <v>８年度への繰越（基金）</v>
      </c>
      <c r="E40" s="22">
        <f>B40-C7+C36</f>
        <v>152000</v>
      </c>
      <c r="F40" s="21" t="s">
        <v>40</v>
      </c>
    </row>
    <row r="41" spans="1:6" ht="36" customHeight="1">
      <c r="A41" s="20" t="str">
        <f>'決算書（基金あり）'!A41</f>
        <v>６年度からの繰越（会費等）</v>
      </c>
      <c r="B41" s="27">
        <v>2643250</v>
      </c>
      <c r="C41" s="21" t="s">
        <v>40</v>
      </c>
      <c r="D41" s="20" t="str">
        <f>'決算書（基金あり）'!D41</f>
        <v>８年度への繰越（会費等）</v>
      </c>
      <c r="E41" s="22">
        <f>B41+C37</f>
        <v>2943250</v>
      </c>
      <c r="F41" s="21" t="s">
        <v>40</v>
      </c>
    </row>
    <row r="42" spans="1:6">
      <c r="A42" s="34"/>
      <c r="B42" s="34"/>
      <c r="C42" s="34"/>
      <c r="D42" s="34"/>
      <c r="E42" s="34"/>
      <c r="F42" s="34"/>
    </row>
  </sheetData>
  <sheetProtection insertRows="0"/>
  <mergeCells count="32">
    <mergeCell ref="D15:F15"/>
    <mergeCell ref="D1:F1"/>
    <mergeCell ref="A2:F2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30:F30"/>
    <mergeCell ref="D16:F16"/>
    <mergeCell ref="D17:F17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7:F37"/>
    <mergeCell ref="D38:F38"/>
    <mergeCell ref="D31:F31"/>
    <mergeCell ref="D32:F32"/>
    <mergeCell ref="D33:F33"/>
    <mergeCell ref="D34:F34"/>
    <mergeCell ref="D35:F35"/>
    <mergeCell ref="D36:F36"/>
  </mergeCells>
  <phoneticPr fontId="2"/>
  <conditionalFormatting sqref="B17:C17 E40:E41">
    <cfRule type="cellIs" dxfId="1" priority="2" operator="equal">
      <formula>0</formula>
    </cfRule>
  </conditionalFormatting>
  <conditionalFormatting sqref="B36:C38">
    <cfRule type="cellIs" dxfId="0" priority="1" operator="equal">
      <formula>0</formula>
    </cfRule>
  </conditionalFormatting>
  <dataValidations count="2">
    <dataValidation type="whole" imeMode="disabled" operator="notBetween" allowBlank="1" showErrorMessage="1" errorTitle="金額が違います！" error="運動会事業費の支出は64,800円以上を入力してください。" sqref="B30:C31" xr:uid="{00000000-0002-0000-0200-000000000000}">
      <formula1>1</formula1>
      <formula2>64799</formula2>
    </dataValidation>
    <dataValidation imeMode="disabled" allowBlank="1" showInputMessage="1" showErrorMessage="1" sqref="B7:C16 B22:C29 B32:C35" xr:uid="{00000000-0002-0000-0200-000001000000}"/>
  </dataValidations>
  <pageMargins left="0.98425196850393704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決算書（基金あり）</vt:lpstr>
      <vt:lpstr>決算書（基金あり・戻入なし）【記入見本】</vt:lpstr>
      <vt:lpstr>決算書（基金あり・戻入あり）【記入見本】</vt:lpstr>
      <vt:lpstr>'決算書（基金あり）'!Print_Area</vt:lpstr>
      <vt:lpstr>'決算書（基金あり・戻入あり）【記入見本】'!Print_Area</vt:lpstr>
      <vt:lpstr>'決算書（基金あり・戻入なし）【記入見本】'!Print_Area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2026-03-02T09:46:07Z</cp:lastPrinted>
  <dcterms:created xsi:type="dcterms:W3CDTF">2015-12-24T07:25:01Z</dcterms:created>
  <dcterms:modified xsi:type="dcterms:W3CDTF">2026-03-02T09:53:17Z</dcterms:modified>
</cp:coreProperties>
</file>